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. D" sheetId="1" r:id="rId4"/>
  </sheets>
  <definedNames/>
  <calcPr/>
  <extLst>
    <ext uri="GoogleSheetsCustomDataVersion2">
      <go:sheetsCustomData xmlns:go="http://customooxmlschemas.google.com/" r:id="rId5" roundtripDataChecksum="90JByZYYidHsR38Qd88zXwBjQC5UyrQ20+98xll1MD8="/>
    </ext>
  </extLst>
</workbook>
</file>

<file path=xl/sharedStrings.xml><?xml version="1.0" encoding="utf-8"?>
<sst xmlns="http://schemas.openxmlformats.org/spreadsheetml/2006/main" count="106" uniqueCount="81">
  <si>
    <t>Nome dell'ETS:</t>
  </si>
  <si>
    <t>ASD SPORTABILI APS</t>
  </si>
  <si>
    <t>RENDICONTO PER CASSA</t>
  </si>
  <si>
    <t>USCITE</t>
  </si>
  <si>
    <t>ENTRATE</t>
  </si>
  <si>
    <t>A) Uscite da attività di interesse generale</t>
  </si>
  <si>
    <t>A) Entrate da attività di interesse generale</t>
  </si>
  <si>
    <t>1) Entrate da quote associative e apporti dei fondatori</t>
  </si>
  <si>
    <t>1) Materie prime, sussidiarie, di consumo e merci</t>
  </si>
  <si>
    <t>2) Entrate dagli associati per attività mutuali</t>
  </si>
  <si>
    <t>2) Servizi</t>
  </si>
  <si>
    <t>3) Entrate per prestazioni e cessioni ad associati e fondatori</t>
  </si>
  <si>
    <t>4) Erogazioni liberali</t>
  </si>
  <si>
    <t>3) Godimento beni di terzi</t>
  </si>
  <si>
    <t>5) Entrate del 5 per mille</t>
  </si>
  <si>
    <t>4) Personale</t>
  </si>
  <si>
    <t>6) Contributi da soggetti privati</t>
  </si>
  <si>
    <t>7) Entrate per prestazioni e cessioni a terzi</t>
  </si>
  <si>
    <t>5) Uscite diverse di gestione</t>
  </si>
  <si>
    <t>8) Contributi da enti pubblici</t>
  </si>
  <si>
    <t>9) Entrate da contratti con Enti pubblici</t>
  </si>
  <si>
    <t>10) Altre entrate</t>
  </si>
  <si>
    <t>Totale</t>
  </si>
  <si>
    <t>Avanzo/disavanzo attività di interesse generale</t>
  </si>
  <si>
    <t>B) Uscite da attività diverse</t>
  </si>
  <si>
    <t>B) Entrate da attività diverse</t>
  </si>
  <si>
    <t>1) Entrate per prestazioni e cessione ad associati e fondatori</t>
  </si>
  <si>
    <t>2) Contributi da soggetti privati</t>
  </si>
  <si>
    <t>3) Entrate per prestazioni e cessioni a terzi</t>
  </si>
  <si>
    <t>4) Contributi da enti pubblici</t>
  </si>
  <si>
    <t>5) Entrate da contratti con Enti pubblici</t>
  </si>
  <si>
    <t>6) Altre entrate</t>
  </si>
  <si>
    <t>Avanzo/disavanzo attività diverse</t>
  </si>
  <si>
    <t>C) Uscite per raccolta fondi</t>
  </si>
  <si>
    <t>C) Entrate per raccolta fondi</t>
  </si>
  <si>
    <t>1) Uscite per raccolte fondi abituali</t>
  </si>
  <si>
    <t>1) Entrate da raccolte fondi abituali</t>
  </si>
  <si>
    <t>2) Uscite per raccolte fondi occasionali</t>
  </si>
  <si>
    <t>2) Entrate da raccolte fondi occasionali</t>
  </si>
  <si>
    <t>3) Altre uscite</t>
  </si>
  <si>
    <t>3) Altre entrate</t>
  </si>
  <si>
    <t>Avanzo/disavanzo di raccolta fondi</t>
  </si>
  <si>
    <t>D) Uscite da attività finanziarie e patrimoniali</t>
  </si>
  <si>
    <t>D) Entrate da attività finanziarie e patrimoniali</t>
  </si>
  <si>
    <t>1) Su rapporti bancari</t>
  </si>
  <si>
    <t>1) Da rapporti bancari</t>
  </si>
  <si>
    <t>2) Su investimenti finanziari</t>
  </si>
  <si>
    <t>2) Da altri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</si>
  <si>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</si>
  <si>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</si>
  <si>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</si>
  <si>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</si>
  <si>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</si>
  <si>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</si>
  <si>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>E) Uscite di supporto generale</t>
  </si>
  <si>
    <t>E) Entrate di supporto generale</t>
  </si>
  <si>
    <t>1) Entrate da distacco del personale</t>
  </si>
  <si>
    <t>2) Altre entrate di supporto generale</t>
  </si>
  <si>
    <t>Totale uscite della gestione</t>
  </si>
  <si>
    <t>Totale entrate della gestione</t>
  </si>
  <si>
    <t>Avanzo/disavanzo d'esercizio prima delle imposte</t>
  </si>
  <si>
    <t>Imposte</t>
  </si>
  <si>
    <t>Avanzo/disavanzo d'esercizio prima di investimenti e disinvestimenti  patrimoniali e finanziari</t>
  </si>
  <si>
    <t>Uscite da investimenti in immobilizzazioni e da deflussi di capitale di terzi</t>
  </si>
  <si>
    <t>Entrate da disinvestimenti in immobilizzazioni o da flussi di capitale di terzi</t>
  </si>
  <si>
    <t>1) Investimenti in immobilizzazioni inerenti alle attività di interesse generale</t>
  </si>
  <si>
    <t>1) Disinvestimenti in immobilizzazioni inerenti alle attività di interesse generale</t>
  </si>
  <si>
    <t>2) Investimenti in immobilizzazioni inerenti alle attività diverse</t>
  </si>
  <si>
    <t>2) Disinvestimenti in immobilizzazioni inerenti alle attività diverse</t>
  </si>
  <si>
    <t>3) Investimenti in attività finanziarie e patrimoniali</t>
  </si>
  <si>
    <t>3) Disinvestimenti in attività finanziarie e patrimoniali</t>
  </si>
  <si>
    <t>4) Rimborso di finanziamenti per quota capitale e di prestiti</t>
  </si>
  <si>
    <t>4) Ricevimento di finanziamenti e di prestiti</t>
  </si>
  <si>
    <t>Avanzo/disavanzo da entrate e uscite per investimenti e disinvestimenti patrimoniali e finanziamenti</t>
  </si>
  <si>
    <t>Es. t</t>
  </si>
  <si>
    <t>Es. t-1</t>
  </si>
  <si>
    <t>Avanzo/Disavanzo d'esercizio prima di investimenti e disinvestimenti patrimoniali e finanziamenti</t>
  </si>
  <si>
    <t>Avanzo/disavanzo complessivo</t>
  </si>
  <si>
    <t>Cassa e banca</t>
  </si>
  <si>
    <t>Cassa</t>
  </si>
  <si>
    <t>Depositi bancari e postali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</si>
</sst>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\ &quot;€&quot;_-;\-* #,##0\ &quot;€&quot;_-;_-* &quot;-&quot;??\ &quot;€&quot;_-;_-@"/>
    <numFmt numFmtId="165" formatCode="_-* #,##0.00\ &quot;€&quot;_-;\-* #,##0.00\ &quot;€&quot;_-;_-* &quot;-&quot;??\ &quot;€&quot;_-;_-@"/>
    <numFmt numFmtId="166" formatCode="_-* #,##0.00\ _€_-;\-* #,##0.00\ _€_-;_-* &quot;-&quot;??\ _€_-;_-@"/>
  </numFmts>
  <fonts count="8">
    <font>
      <sz val="12.0"/>
      <color theme="1"/>
      <name val="Calibri"/>
      <scheme val="minor"/>
    </font>
    <font>
      <sz val="12.0"/>
      <color theme="1"/>
      <name val="Calibri"/>
    </font>
    <font>
      <b/>
      <sz val="12.0"/>
      <color rgb="FF000000"/>
      <name val="Calibri"/>
    </font>
    <font>
      <b/>
      <sz val="16.0"/>
      <color rgb="FF000000"/>
      <name val="Calibri"/>
    </font>
    <font>
      <b/>
      <sz val="12.0"/>
      <color theme="1"/>
      <name val="Calibri"/>
    </font>
    <font>
      <i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left"/>
    </xf>
    <xf borderId="0" fillId="0" fontId="1" numFmtId="0" xfId="0" applyFont="1"/>
    <xf borderId="0" fillId="0" fontId="3" numFmtId="0" xfId="0" applyAlignment="1" applyFont="1">
      <alignment horizontal="center"/>
    </xf>
    <xf borderId="1" fillId="0" fontId="2" numFmtId="0" xfId="0" applyBorder="1" applyFont="1"/>
    <xf borderId="2" fillId="0" fontId="2" numFmtId="0" xfId="0" applyAlignment="1" applyBorder="1" applyFont="1">
      <alignment horizontal="left"/>
    </xf>
    <xf borderId="3" fillId="0" fontId="2" numFmtId="0" xfId="0" applyAlignment="1" applyBorder="1" applyFont="1">
      <alignment horizontal="left"/>
    </xf>
    <xf borderId="1" fillId="0" fontId="4" numFmtId="0" xfId="0" applyBorder="1" applyFont="1"/>
    <xf borderId="1" fillId="0" fontId="2" numFmtId="0" xfId="0" applyAlignment="1" applyBorder="1" applyFont="1">
      <alignment shrinkToFit="0" wrapText="1"/>
    </xf>
    <xf borderId="1" fillId="0" fontId="1" numFmtId="164" xfId="0" applyBorder="1" applyFont="1" applyNumberFormat="1"/>
    <xf borderId="1" fillId="0" fontId="2" numFmtId="164" xfId="0" applyAlignment="1" applyBorder="1" applyFont="1" applyNumberFormat="1">
      <alignment shrinkToFit="0" wrapText="1"/>
    </xf>
    <xf borderId="1" fillId="2" fontId="1" numFmtId="0" xfId="0" applyAlignment="1" applyBorder="1" applyFill="1" applyFont="1">
      <alignment shrinkToFit="0" wrapText="1"/>
    </xf>
    <xf borderId="1" fillId="0" fontId="1" numFmtId="164" xfId="0" applyAlignment="1" applyBorder="1" applyFont="1" applyNumberFormat="1">
      <alignment shrinkToFit="0" wrapText="1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right" shrinkToFit="0" wrapText="1"/>
    </xf>
    <xf borderId="1" fillId="0" fontId="2" numFmtId="164" xfId="0" applyBorder="1" applyFont="1" applyNumberFormat="1"/>
    <xf borderId="1" fillId="0" fontId="1" numFmtId="164" xfId="0" applyAlignment="1" applyBorder="1" applyFont="1" applyNumberFormat="1">
      <alignment horizontal="right" shrinkToFit="0" wrapText="1"/>
    </xf>
    <xf borderId="1" fillId="2" fontId="1" numFmtId="164" xfId="0" applyBorder="1" applyFont="1" applyNumberFormat="1"/>
    <xf borderId="1" fillId="2" fontId="1" numFmtId="0" xfId="0" applyBorder="1" applyFont="1"/>
    <xf borderId="1" fillId="0" fontId="1" numFmtId="164" xfId="0" applyAlignment="1" applyBorder="1" applyFont="1" applyNumberFormat="1">
      <alignment shrinkToFit="0" vertical="top" wrapText="1"/>
    </xf>
    <xf borderId="0" fillId="0" fontId="1" numFmtId="164" xfId="0" applyFont="1" applyNumberFormat="1"/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vertical="top"/>
    </xf>
    <xf borderId="1" fillId="0" fontId="1" numFmtId="0" xfId="0" applyAlignment="1" applyBorder="1" applyFont="1">
      <alignment shrinkToFit="0" vertical="top" wrapText="1"/>
    </xf>
    <xf borderId="1" fillId="0" fontId="1" numFmtId="165" xfId="0" applyBorder="1" applyFont="1" applyNumberFormat="1"/>
    <xf borderId="1" fillId="0" fontId="1" numFmtId="0" xfId="0" applyAlignment="1" applyBorder="1" applyFont="1">
      <alignment horizontal="right" shrinkToFit="0" vertical="top" wrapText="1"/>
    </xf>
    <xf borderId="1" fillId="0" fontId="5" numFmtId="166" xfId="0" applyBorder="1" applyFont="1" applyNumberFormat="1"/>
    <xf borderId="0" fillId="0" fontId="1" numFmtId="0" xfId="0" applyAlignment="1" applyFont="1">
      <alignment vertical="top"/>
    </xf>
    <xf borderId="2" fillId="0" fontId="1" numFmtId="0" xfId="0" applyBorder="1" applyFont="1"/>
    <xf borderId="4" fillId="0" fontId="6" numFmtId="0" xfId="0" applyBorder="1" applyFont="1"/>
    <xf borderId="3" fillId="0" fontId="6" numFmtId="0" xfId="0" applyBorder="1" applyFont="1"/>
    <xf borderId="1" fillId="0" fontId="7" numFmtId="164" xfId="0" applyBorder="1" applyFont="1" applyNumberFormat="1"/>
    <xf borderId="2" fillId="0" fontId="1" numFmtId="0" xfId="0" applyAlignment="1" applyBorder="1" applyFont="1">
      <alignment shrinkToFit="0" wrapText="1"/>
    </xf>
    <xf borderId="1" fillId="0" fontId="1" numFmtId="164" xfId="0" applyAlignment="1" applyBorder="1" applyFont="1" applyNumberFormat="1">
      <alignment vertical="top"/>
    </xf>
    <xf borderId="2" fillId="0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1.22" defaultRowHeight="15.0"/>
  <cols>
    <col customWidth="1" min="1" max="1" width="23.78"/>
    <col customWidth="1" min="2" max="3" width="10.89"/>
    <col customWidth="1" min="4" max="4" width="23.78"/>
    <col customWidth="1" min="5" max="5" width="9.11"/>
    <col customWidth="1" min="6" max="6" width="9.33"/>
    <col customWidth="1" min="7" max="26" width="8.56"/>
  </cols>
  <sheetData>
    <row r="1" ht="15.75" customHeight="1">
      <c r="A1" s="1" t="s">
        <v>0</v>
      </c>
      <c r="B1" s="2" t="s">
        <v>1</v>
      </c>
      <c r="C1" s="2"/>
      <c r="D1" s="2"/>
      <c r="E1" s="2"/>
      <c r="F1" s="2"/>
    </row>
    <row r="2" ht="15.75" customHeight="1">
      <c r="A2" s="3"/>
      <c r="B2" s="3"/>
      <c r="C2" s="3"/>
      <c r="D2" s="3"/>
      <c r="E2" s="3"/>
      <c r="F2" s="3"/>
    </row>
    <row r="3" ht="15.75" customHeight="1">
      <c r="A3" s="4" t="s">
        <v>2</v>
      </c>
    </row>
    <row r="4" ht="15.75" customHeight="1">
      <c r="A4" s="3"/>
      <c r="B4" s="3"/>
      <c r="C4" s="3"/>
      <c r="D4" s="3"/>
      <c r="E4" s="3"/>
      <c r="F4" s="3"/>
    </row>
    <row r="5" ht="15.75" customHeight="1">
      <c r="A5" s="5" t="s">
        <v>3</v>
      </c>
      <c r="B5" s="6">
        <v>2023.0</v>
      </c>
      <c r="C5" s="7">
        <v>2022.0</v>
      </c>
      <c r="D5" s="5" t="s">
        <v>4</v>
      </c>
      <c r="E5" s="8">
        <f t="shared" ref="E5:F5" si="1">B5</f>
        <v>2023</v>
      </c>
      <c r="F5" s="8">
        <f t="shared" si="1"/>
        <v>2022</v>
      </c>
    </row>
    <row r="6" ht="15.75" customHeight="1">
      <c r="A6" s="9" t="s">
        <v>5</v>
      </c>
      <c r="B6" s="10"/>
      <c r="C6" s="10"/>
      <c r="D6" s="11" t="s">
        <v>6</v>
      </c>
      <c r="E6" s="10"/>
      <c r="F6" s="10"/>
    </row>
    <row r="7" ht="15.75" customHeight="1">
      <c r="A7" s="12"/>
      <c r="B7" s="10"/>
      <c r="C7" s="10"/>
      <c r="D7" s="13" t="s">
        <v>7</v>
      </c>
      <c r="E7" s="10">
        <v>7685.0</v>
      </c>
      <c r="F7" s="10">
        <v>3585.0</v>
      </c>
    </row>
    <row r="8" ht="15.75" customHeight="1">
      <c r="A8" s="14" t="s">
        <v>8</v>
      </c>
      <c r="B8" s="10">
        <f>17957-116-159-508+2607</f>
        <v>19781</v>
      </c>
      <c r="C8" s="10">
        <v>10205.0</v>
      </c>
      <c r="D8" s="13" t="s">
        <v>9</v>
      </c>
      <c r="E8" s="10">
        <v>0.0</v>
      </c>
      <c r="F8" s="10">
        <v>0.0</v>
      </c>
    </row>
    <row r="9" ht="15.75" customHeight="1">
      <c r="A9" s="14" t="s">
        <v>10</v>
      </c>
      <c r="B9" s="10">
        <f>68640+10180</f>
        <v>78820</v>
      </c>
      <c r="C9" s="10">
        <v>42993.0</v>
      </c>
      <c r="D9" s="13" t="s">
        <v>11</v>
      </c>
      <c r="E9" s="10">
        <f>91844+2810</f>
        <v>94654</v>
      </c>
      <c r="F9" s="10">
        <v>48135.0</v>
      </c>
    </row>
    <row r="10" ht="15.75" customHeight="1">
      <c r="A10" s="12"/>
      <c r="B10" s="10"/>
      <c r="C10" s="10"/>
      <c r="D10" s="13" t="s">
        <v>12</v>
      </c>
      <c r="E10" s="10">
        <v>0.0</v>
      </c>
      <c r="F10" s="10">
        <v>0.0</v>
      </c>
    </row>
    <row r="11" ht="15.75" customHeight="1">
      <c r="A11" s="14" t="s">
        <v>13</v>
      </c>
      <c r="B11" s="10">
        <v>2726.0</v>
      </c>
      <c r="C11" s="10">
        <v>947.0</v>
      </c>
      <c r="D11" s="13" t="s">
        <v>14</v>
      </c>
      <c r="E11" s="10">
        <v>0.0</v>
      </c>
      <c r="F11" s="10">
        <v>10203.0</v>
      </c>
    </row>
    <row r="12" ht="15.75" customHeight="1">
      <c r="A12" s="14" t="s">
        <v>15</v>
      </c>
      <c r="B12" s="10">
        <f>53961+302-170-213+825-197</f>
        <v>54508</v>
      </c>
      <c r="C12" s="10">
        <v>43484.0</v>
      </c>
      <c r="D12" s="13" t="s">
        <v>16</v>
      </c>
      <c r="E12" s="10">
        <f>4964+23835</f>
        <v>28799</v>
      </c>
      <c r="F12" s="10">
        <v>40532.0</v>
      </c>
    </row>
    <row r="13" ht="15.75" customHeight="1">
      <c r="A13" s="12"/>
      <c r="B13" s="10"/>
      <c r="C13" s="10"/>
      <c r="D13" s="13" t="s">
        <v>17</v>
      </c>
      <c r="E13" s="10">
        <v>0.0</v>
      </c>
      <c r="F13" s="10">
        <v>0.0</v>
      </c>
    </row>
    <row r="14" ht="15.75" customHeight="1">
      <c r="A14" s="14" t="s">
        <v>18</v>
      </c>
      <c r="B14" s="10">
        <v>4273.0</v>
      </c>
      <c r="C14" s="10">
        <v>1136.0</v>
      </c>
      <c r="D14" s="13" t="s">
        <v>19</v>
      </c>
      <c r="E14" s="10">
        <v>6309.0</v>
      </c>
      <c r="F14" s="10">
        <v>30158.0</v>
      </c>
    </row>
    <row r="15" ht="15.75" customHeight="1">
      <c r="A15" s="12"/>
      <c r="B15" s="10"/>
      <c r="C15" s="10"/>
      <c r="D15" s="13" t="s">
        <v>20</v>
      </c>
      <c r="E15" s="10">
        <v>0.0</v>
      </c>
      <c r="F15" s="10">
        <v>0.0</v>
      </c>
    </row>
    <row r="16" ht="15.75" customHeight="1">
      <c r="A16" s="12"/>
      <c r="B16" s="10"/>
      <c r="C16" s="10"/>
      <c r="D16" s="13" t="s">
        <v>21</v>
      </c>
      <c r="E16" s="10">
        <v>0.0</v>
      </c>
      <c r="F16" s="10">
        <v>71.0</v>
      </c>
    </row>
    <row r="17" ht="15.75" customHeight="1">
      <c r="A17" s="15" t="s">
        <v>22</v>
      </c>
      <c r="B17" s="16">
        <f t="shared" ref="B17:C17" si="2">SUM(B6:B16)</f>
        <v>160108</v>
      </c>
      <c r="C17" s="16">
        <f t="shared" si="2"/>
        <v>98765</v>
      </c>
      <c r="D17" s="17" t="s">
        <v>22</v>
      </c>
      <c r="E17" s="16">
        <f t="shared" ref="E17:F17" si="3">SUM(E6:E16)</f>
        <v>137447</v>
      </c>
      <c r="F17" s="16">
        <f t="shared" si="3"/>
        <v>132684</v>
      </c>
    </row>
    <row r="18" ht="15.75" customHeight="1">
      <c r="A18" s="12"/>
      <c r="B18" s="18"/>
      <c r="C18" s="18"/>
      <c r="D18" s="13" t="s">
        <v>23</v>
      </c>
      <c r="E18" s="10">
        <f t="shared" ref="E18:F18" si="4">SUM(E17)-B17</f>
        <v>-22661</v>
      </c>
      <c r="F18" s="10">
        <f t="shared" si="4"/>
        <v>33919</v>
      </c>
    </row>
    <row r="19" ht="15.75" customHeight="1">
      <c r="A19" s="9" t="s">
        <v>24</v>
      </c>
      <c r="B19" s="18"/>
      <c r="C19" s="18"/>
      <c r="D19" s="11" t="s">
        <v>25</v>
      </c>
      <c r="E19" s="10"/>
      <c r="F19" s="10"/>
    </row>
    <row r="20" ht="15.75" customHeight="1">
      <c r="A20" s="14" t="s">
        <v>8</v>
      </c>
      <c r="B20" s="10">
        <v>0.0</v>
      </c>
      <c r="C20" s="10">
        <v>0.0</v>
      </c>
      <c r="D20" s="13" t="s">
        <v>26</v>
      </c>
      <c r="E20" s="10">
        <v>0.0</v>
      </c>
      <c r="F20" s="10">
        <v>0.0</v>
      </c>
    </row>
    <row r="21" ht="15.75" customHeight="1">
      <c r="A21" s="14" t="s">
        <v>10</v>
      </c>
      <c r="B21" s="10">
        <v>0.0</v>
      </c>
      <c r="C21" s="10">
        <v>0.0</v>
      </c>
      <c r="D21" s="13" t="s">
        <v>27</v>
      </c>
      <c r="E21" s="10">
        <v>0.0</v>
      </c>
      <c r="F21" s="10">
        <v>0.0</v>
      </c>
    </row>
    <row r="22" ht="15.75" customHeight="1">
      <c r="A22" s="14" t="s">
        <v>13</v>
      </c>
      <c r="B22" s="10">
        <v>0.0</v>
      </c>
      <c r="C22" s="10">
        <v>0.0</v>
      </c>
      <c r="D22" s="13" t="s">
        <v>28</v>
      </c>
      <c r="E22" s="10">
        <v>0.0</v>
      </c>
      <c r="F22" s="10">
        <v>0.0</v>
      </c>
    </row>
    <row r="23" ht="15.75" customHeight="1">
      <c r="A23" s="14" t="s">
        <v>15</v>
      </c>
      <c r="B23" s="10">
        <v>0.0</v>
      </c>
      <c r="C23" s="10">
        <v>0.0</v>
      </c>
      <c r="D23" s="13" t="s">
        <v>29</v>
      </c>
      <c r="E23" s="10">
        <v>0.0</v>
      </c>
      <c r="F23" s="10">
        <v>0.0</v>
      </c>
    </row>
    <row r="24" ht="15.75" customHeight="1">
      <c r="A24" s="14" t="s">
        <v>18</v>
      </c>
      <c r="B24" s="10">
        <v>0.0</v>
      </c>
      <c r="C24" s="10">
        <v>0.0</v>
      </c>
      <c r="D24" s="13" t="s">
        <v>30</v>
      </c>
      <c r="E24" s="10">
        <v>0.0</v>
      </c>
      <c r="F24" s="10">
        <v>0.0</v>
      </c>
    </row>
    <row r="25" ht="15.75" customHeight="1">
      <c r="A25" s="19"/>
      <c r="B25" s="10"/>
      <c r="C25" s="10"/>
      <c r="D25" s="13" t="s">
        <v>31</v>
      </c>
      <c r="E25" s="10">
        <v>7919.0</v>
      </c>
      <c r="F25" s="10">
        <v>0.0</v>
      </c>
    </row>
    <row r="26" ht="15.75" customHeight="1">
      <c r="A26" s="15" t="s">
        <v>22</v>
      </c>
      <c r="B26" s="16">
        <f t="shared" ref="B26:C26" si="5">SUM(B20:B25)</f>
        <v>0</v>
      </c>
      <c r="C26" s="16">
        <f t="shared" si="5"/>
        <v>0</v>
      </c>
      <c r="D26" s="17" t="s">
        <v>22</v>
      </c>
      <c r="E26" s="16">
        <f t="shared" ref="E26:F26" si="6">SUM(E20:E25)</f>
        <v>7919</v>
      </c>
      <c r="F26" s="16">
        <f t="shared" si="6"/>
        <v>0</v>
      </c>
    </row>
    <row r="27" ht="15.75" customHeight="1">
      <c r="A27" s="12"/>
      <c r="B27" s="18"/>
      <c r="C27" s="18"/>
      <c r="D27" s="13" t="s">
        <v>32</v>
      </c>
      <c r="E27" s="10">
        <f t="shared" ref="E27:F27" si="7">SUM(E26)-B26</f>
        <v>7919</v>
      </c>
      <c r="F27" s="10">
        <f t="shared" si="7"/>
        <v>0</v>
      </c>
    </row>
    <row r="28" ht="15.75" customHeight="1">
      <c r="A28" s="9" t="s">
        <v>33</v>
      </c>
      <c r="B28" s="10"/>
      <c r="C28" s="10"/>
      <c r="D28" s="11" t="s">
        <v>34</v>
      </c>
      <c r="E28" s="10"/>
      <c r="F28" s="10"/>
    </row>
    <row r="29" ht="15.75" customHeight="1">
      <c r="A29" s="14" t="s">
        <v>35</v>
      </c>
      <c r="B29" s="10">
        <v>0.0</v>
      </c>
      <c r="C29" s="10">
        <v>0.0</v>
      </c>
      <c r="D29" s="13" t="s">
        <v>36</v>
      </c>
      <c r="E29" s="10">
        <v>0.0</v>
      </c>
      <c r="F29" s="10">
        <v>0.0</v>
      </c>
    </row>
    <row r="30" ht="15.75" customHeight="1">
      <c r="A30" s="14" t="s">
        <v>37</v>
      </c>
      <c r="B30" s="10">
        <v>0.0</v>
      </c>
      <c r="C30" s="10">
        <v>0.0</v>
      </c>
      <c r="D30" s="13" t="s">
        <v>38</v>
      </c>
      <c r="E30" s="10">
        <v>0.0</v>
      </c>
      <c r="F30" s="10">
        <v>0.0</v>
      </c>
    </row>
    <row r="31" ht="15.75" customHeight="1">
      <c r="A31" s="14" t="s">
        <v>39</v>
      </c>
      <c r="B31" s="10">
        <v>0.0</v>
      </c>
      <c r="C31" s="10">
        <v>0.0</v>
      </c>
      <c r="D31" s="13" t="s">
        <v>40</v>
      </c>
      <c r="E31" s="10">
        <v>0.0</v>
      </c>
      <c r="F31" s="10">
        <v>0.0</v>
      </c>
    </row>
    <row r="32" ht="15.75" customHeight="1">
      <c r="A32" s="15" t="s">
        <v>22</v>
      </c>
      <c r="B32" s="16">
        <f t="shared" ref="B32:C32" si="8">SUM(B29:B31)</f>
        <v>0</v>
      </c>
      <c r="C32" s="16">
        <f t="shared" si="8"/>
        <v>0</v>
      </c>
      <c r="D32" s="17" t="s">
        <v>22</v>
      </c>
      <c r="E32" s="16">
        <f t="shared" ref="E32:F32" si="9">SUM(E29:E31)</f>
        <v>0</v>
      </c>
      <c r="F32" s="16">
        <f t="shared" si="9"/>
        <v>0</v>
      </c>
    </row>
    <row r="33" ht="15.75" customHeight="1">
      <c r="A33" s="19"/>
      <c r="B33" s="18"/>
      <c r="C33" s="18"/>
      <c r="D33" s="13" t="s">
        <v>41</v>
      </c>
      <c r="E33" s="10">
        <f t="shared" ref="E33:F33" si="10">SUM(E32)-B32</f>
        <v>0</v>
      </c>
      <c r="F33" s="10">
        <f t="shared" si="10"/>
        <v>0</v>
      </c>
    </row>
    <row r="34" ht="15.75" customHeight="1">
      <c r="A34" s="9" t="s">
        <v>42</v>
      </c>
      <c r="B34" s="10"/>
      <c r="C34" s="10"/>
      <c r="D34" s="11" t="s">
        <v>43</v>
      </c>
      <c r="E34" s="10"/>
      <c r="F34" s="10"/>
    </row>
    <row r="35" ht="15.75" customHeight="1">
      <c r="A35" s="14" t="s">
        <v>44</v>
      </c>
      <c r="B35" s="10">
        <v>0.0</v>
      </c>
      <c r="C35" s="10">
        <v>4.0</v>
      </c>
      <c r="D35" s="13" t="s">
        <v>45</v>
      </c>
      <c r="E35" s="10">
        <v>8.0</v>
      </c>
      <c r="F35" s="10">
        <v>7.0</v>
      </c>
    </row>
    <row r="36" ht="15.75" customHeight="1">
      <c r="A36" s="14" t="s">
        <v>46</v>
      </c>
      <c r="B36" s="10">
        <v>0.0</v>
      </c>
      <c r="C36" s="10">
        <v>0.0</v>
      </c>
      <c r="D36" s="13" t="s">
        <v>47</v>
      </c>
      <c r="E36" s="10">
        <v>0.0</v>
      </c>
      <c r="F36" s="10">
        <v>0.0</v>
      </c>
    </row>
    <row r="37" ht="15.75" customHeight="1">
      <c r="A37" s="14" t="s">
        <v>48</v>
      </c>
      <c r="B37" s="10">
        <v>0.0</v>
      </c>
      <c r="C37" s="10">
        <v>0.0</v>
      </c>
      <c r="D37" s="13" t="s">
        <v>49</v>
      </c>
      <c r="E37" s="10">
        <v>0.0</v>
      </c>
      <c r="F37" s="10">
        <v>0.0</v>
      </c>
    </row>
    <row r="38" ht="15.75" customHeight="1">
      <c r="A38" s="14" t="s">
        <v>50</v>
      </c>
      <c r="B38" s="10">
        <v>0.0</v>
      </c>
      <c r="C38" s="10">
        <v>0.0</v>
      </c>
      <c r="D38" s="13" t="s">
        <v>51</v>
      </c>
      <c r="E38" s="10">
        <v>0.0</v>
      </c>
      <c r="F38" s="10">
        <v>0.0</v>
      </c>
    </row>
    <row r="39" ht="15.75" customHeight="1">
      <c r="A39" s="14" t="s">
        <v>52</v>
      </c>
      <c r="B39" s="10">
        <v>0.0</v>
      </c>
      <c r="C39" s="10">
        <v>0.0</v>
      </c>
      <c r="D39" s="13" t="s">
        <v>53</v>
      </c>
      <c r="E39" s="10">
        <v>0.0</v>
      </c>
      <c r="F39" s="10">
        <v>0.0</v>
      </c>
    </row>
    <row r="40" ht="15.75" customHeight="1">
      <c r="A40" s="15" t="s">
        <v>22</v>
      </c>
      <c r="B40" s="16">
        <f t="shared" ref="B40:C40" si="11">SUM(B35:B39)</f>
        <v>0</v>
      </c>
      <c r="C40" s="16">
        <f t="shared" si="11"/>
        <v>4</v>
      </c>
      <c r="D40" s="17" t="s">
        <v>22</v>
      </c>
      <c r="E40" s="16">
        <f t="shared" ref="E40:F40" si="12">SUM(E35:E39)</f>
        <v>8</v>
      </c>
      <c r="F40" s="16">
        <f t="shared" si="12"/>
        <v>7</v>
      </c>
    </row>
    <row r="41" ht="15.75" customHeight="1">
      <c r="A41" s="9" t="s">
        <v>54</v>
      </c>
      <c r="B41" s="10"/>
      <c r="C41" s="10"/>
      <c r="D41" s="11" t="s">
        <v>55</v>
      </c>
      <c r="E41" s="10"/>
      <c r="F41" s="10"/>
    </row>
    <row r="42" ht="15.75" customHeight="1">
      <c r="A42" s="14" t="s">
        <v>8</v>
      </c>
      <c r="B42" s="10">
        <v>0.0</v>
      </c>
      <c r="C42" s="10">
        <v>0.0</v>
      </c>
      <c r="D42" s="20" t="s">
        <v>56</v>
      </c>
      <c r="E42" s="10">
        <v>0.0</v>
      </c>
      <c r="F42" s="10">
        <v>0.0</v>
      </c>
    </row>
    <row r="43" ht="15.75" customHeight="1">
      <c r="A43" s="14" t="s">
        <v>10</v>
      </c>
      <c r="B43" s="10">
        <v>0.0</v>
      </c>
      <c r="C43" s="10">
        <v>0.0</v>
      </c>
      <c r="D43" s="13" t="s">
        <v>57</v>
      </c>
      <c r="E43" s="10">
        <v>0.0</v>
      </c>
      <c r="F43" s="10">
        <v>0.0</v>
      </c>
    </row>
    <row r="44" ht="15.75" customHeight="1">
      <c r="A44" s="14" t="s">
        <v>13</v>
      </c>
      <c r="B44" s="10">
        <v>0.0</v>
      </c>
      <c r="C44" s="10">
        <v>0.0</v>
      </c>
      <c r="D44" s="13"/>
      <c r="E44" s="10"/>
      <c r="F44" s="10"/>
    </row>
    <row r="45" ht="15.75" customHeight="1">
      <c r="A45" s="14" t="s">
        <v>15</v>
      </c>
      <c r="B45" s="10">
        <v>0.0</v>
      </c>
      <c r="C45" s="10">
        <v>0.0</v>
      </c>
      <c r="D45" s="10"/>
      <c r="E45" s="10"/>
      <c r="F45" s="10"/>
    </row>
    <row r="46" ht="15.75" customHeight="1">
      <c r="A46" s="14" t="s">
        <v>52</v>
      </c>
      <c r="B46" s="10">
        <v>0.0</v>
      </c>
      <c r="C46" s="10">
        <v>0.0</v>
      </c>
      <c r="D46" s="10"/>
      <c r="E46" s="10"/>
      <c r="F46" s="10"/>
    </row>
    <row r="47" ht="15.75" customHeight="1">
      <c r="A47" s="15" t="s">
        <v>22</v>
      </c>
      <c r="B47" s="16">
        <f t="shared" ref="B47:C47" si="13">SUM(B42:B46)</f>
        <v>0</v>
      </c>
      <c r="C47" s="16">
        <f t="shared" si="13"/>
        <v>0</v>
      </c>
      <c r="D47" s="17" t="s">
        <v>22</v>
      </c>
      <c r="E47" s="16">
        <f t="shared" ref="E47:F47" si="14">SUM(E42:E46)</f>
        <v>0</v>
      </c>
      <c r="F47" s="16">
        <f t="shared" si="14"/>
        <v>0</v>
      </c>
    </row>
    <row r="48" ht="15.75" customHeight="1">
      <c r="A48" s="9" t="s">
        <v>58</v>
      </c>
      <c r="B48" s="16">
        <f t="shared" ref="B48:C48" si="15">SUM(B17+B26+B32+B40+B47)</f>
        <v>160108</v>
      </c>
      <c r="C48" s="16">
        <f t="shared" si="15"/>
        <v>98769</v>
      </c>
      <c r="D48" s="16" t="s">
        <v>59</v>
      </c>
      <c r="E48" s="16">
        <f t="shared" ref="E48:F48" si="16">SUM(E17+E26+E32+E40+E47)</f>
        <v>145374</v>
      </c>
      <c r="F48" s="16">
        <f t="shared" si="16"/>
        <v>132691</v>
      </c>
    </row>
    <row r="49" ht="15.75" customHeight="1">
      <c r="A49" s="3"/>
      <c r="B49" s="21"/>
      <c r="C49" s="21"/>
      <c r="D49" s="13" t="s">
        <v>60</v>
      </c>
      <c r="E49" s="10">
        <f t="shared" ref="E49:F49" si="17">SUM(E48)-B48</f>
        <v>-14734</v>
      </c>
      <c r="F49" s="10">
        <f t="shared" si="17"/>
        <v>33922</v>
      </c>
    </row>
    <row r="50" ht="15.75" customHeight="1">
      <c r="A50" s="3"/>
      <c r="B50" s="21"/>
      <c r="C50" s="21"/>
      <c r="D50" s="13" t="s">
        <v>61</v>
      </c>
      <c r="E50" s="10"/>
      <c r="F50" s="10"/>
    </row>
    <row r="51" ht="49.5" customHeight="1">
      <c r="A51" s="3"/>
      <c r="B51" s="21"/>
      <c r="C51" s="21"/>
      <c r="D51" s="17" t="s">
        <v>62</v>
      </c>
      <c r="E51" s="10">
        <f t="shared" ref="E51:F51" si="18">SUM(E49-E50)</f>
        <v>-14734</v>
      </c>
      <c r="F51" s="10">
        <f t="shared" si="18"/>
        <v>33922</v>
      </c>
    </row>
    <row r="52" ht="15.75" customHeight="1">
      <c r="A52" s="3"/>
      <c r="B52" s="3"/>
      <c r="C52" s="3"/>
      <c r="D52" s="22"/>
      <c r="E52" s="3"/>
      <c r="F52" s="3"/>
    </row>
    <row r="53" ht="15.75" customHeight="1">
      <c r="A53" s="9" t="s">
        <v>63</v>
      </c>
      <c r="B53" s="23">
        <f t="shared" ref="B53:C53" si="19">B5</f>
        <v>2023</v>
      </c>
      <c r="C53" s="23">
        <f t="shared" si="19"/>
        <v>2022</v>
      </c>
      <c r="D53" s="9" t="s">
        <v>64</v>
      </c>
      <c r="E53" s="23">
        <f t="shared" ref="E53:F53" si="20">E5</f>
        <v>2023</v>
      </c>
      <c r="F53" s="23">
        <f t="shared" si="20"/>
        <v>2022</v>
      </c>
    </row>
    <row r="54" ht="15.75" customHeight="1">
      <c r="A54" s="14" t="s">
        <v>65</v>
      </c>
      <c r="B54" s="10">
        <v>11440.0</v>
      </c>
      <c r="C54" s="10">
        <v>2806.0</v>
      </c>
      <c r="D54" s="20" t="s">
        <v>66</v>
      </c>
      <c r="E54" s="10">
        <v>0.0</v>
      </c>
      <c r="F54" s="10">
        <v>0.0</v>
      </c>
    </row>
    <row r="55" ht="15.75" customHeight="1">
      <c r="A55" s="24" t="s">
        <v>67</v>
      </c>
      <c r="B55" s="10">
        <v>0.0</v>
      </c>
      <c r="C55" s="10">
        <v>0.0</v>
      </c>
      <c r="D55" s="20" t="s">
        <v>68</v>
      </c>
      <c r="E55" s="10">
        <v>0.0</v>
      </c>
      <c r="F55" s="10">
        <v>0.0</v>
      </c>
    </row>
    <row r="56" ht="15.75" customHeight="1">
      <c r="A56" s="24" t="s">
        <v>69</v>
      </c>
      <c r="B56" s="10">
        <v>0.0</v>
      </c>
      <c r="C56" s="10">
        <v>0.0</v>
      </c>
      <c r="D56" s="20" t="s">
        <v>70</v>
      </c>
      <c r="E56" s="10">
        <v>0.0</v>
      </c>
      <c r="F56" s="10">
        <v>0.0</v>
      </c>
    </row>
    <row r="57" ht="15.75" customHeight="1">
      <c r="A57" s="14" t="s">
        <v>71</v>
      </c>
      <c r="B57" s="10">
        <v>0.0</v>
      </c>
      <c r="C57" s="10">
        <v>0.0</v>
      </c>
      <c r="D57" s="13" t="s">
        <v>72</v>
      </c>
      <c r="E57" s="10">
        <f>21934+4350</f>
        <v>26284</v>
      </c>
      <c r="F57" s="10">
        <v>0.0</v>
      </c>
    </row>
    <row r="58" ht="15.75" customHeight="1">
      <c r="A58" s="15" t="s">
        <v>22</v>
      </c>
      <c r="B58" s="16">
        <f t="shared" ref="B58:C58" si="21">SUM(B54:B57)</f>
        <v>11440</v>
      </c>
      <c r="C58" s="16">
        <f t="shared" si="21"/>
        <v>2806</v>
      </c>
      <c r="D58" s="17" t="s">
        <v>22</v>
      </c>
      <c r="E58" s="16">
        <f t="shared" ref="E58:F58" si="22">SUM(E54:E57)</f>
        <v>26284</v>
      </c>
      <c r="F58" s="16">
        <f t="shared" si="22"/>
        <v>0</v>
      </c>
    </row>
    <row r="59" ht="15.75" customHeight="1">
      <c r="A59" s="22"/>
      <c r="B59" s="3"/>
      <c r="C59" s="3"/>
      <c r="D59" s="24" t="s">
        <v>61</v>
      </c>
      <c r="E59" s="25"/>
      <c r="F59" s="25"/>
    </row>
    <row r="60" ht="15.75" customHeight="1">
      <c r="A60" s="22"/>
      <c r="B60" s="3"/>
      <c r="C60" s="3"/>
      <c r="D60" s="26" t="s">
        <v>73</v>
      </c>
      <c r="E60" s="27">
        <f t="shared" ref="E60:F60" si="23">SUM(E58)-B58</f>
        <v>14844</v>
      </c>
      <c r="F60" s="27">
        <f t="shared" si="23"/>
        <v>-2806</v>
      </c>
    </row>
    <row r="61" ht="15.75" customHeight="1">
      <c r="A61" s="22"/>
      <c r="B61" s="3"/>
      <c r="C61" s="3"/>
      <c r="D61" s="3"/>
      <c r="E61" s="28"/>
      <c r="F61" s="28"/>
    </row>
    <row r="62" ht="15.75" customHeight="1">
      <c r="A62" s="22"/>
      <c r="B62" s="3"/>
      <c r="C62" s="3"/>
      <c r="D62" s="3"/>
      <c r="E62" s="23" t="s">
        <v>74</v>
      </c>
      <c r="F62" s="23" t="s">
        <v>75</v>
      </c>
    </row>
    <row r="63" ht="15.75" customHeight="1">
      <c r="A63" s="29" t="s">
        <v>76</v>
      </c>
      <c r="B63" s="30"/>
      <c r="C63" s="30"/>
      <c r="D63" s="31"/>
      <c r="E63" s="10">
        <f>SUM(E51)</f>
        <v>-14734</v>
      </c>
      <c r="F63" s="32">
        <f>F51</f>
        <v>33922</v>
      </c>
    </row>
    <row r="64" ht="15.75" customHeight="1">
      <c r="A64" s="33" t="s">
        <v>73</v>
      </c>
      <c r="B64" s="30"/>
      <c r="C64" s="30"/>
      <c r="D64" s="31"/>
      <c r="E64" s="10">
        <f t="shared" ref="E64:F64" si="24">SUM(E60)</f>
        <v>14844</v>
      </c>
      <c r="F64" s="32">
        <f t="shared" si="24"/>
        <v>-2806</v>
      </c>
    </row>
    <row r="65" ht="15.75" customHeight="1">
      <c r="A65" s="33" t="s">
        <v>77</v>
      </c>
      <c r="B65" s="30"/>
      <c r="C65" s="30"/>
      <c r="D65" s="31"/>
      <c r="E65" s="10">
        <f t="shared" ref="E65:F65" si="25">SUM(E63+E64)</f>
        <v>110</v>
      </c>
      <c r="F65" s="10">
        <f t="shared" si="25"/>
        <v>31116</v>
      </c>
    </row>
    <row r="66" ht="15.75" customHeight="1">
      <c r="A66" s="22"/>
      <c r="B66" s="3"/>
      <c r="C66" s="3"/>
      <c r="D66" s="3"/>
      <c r="E66" s="21"/>
      <c r="F66" s="21"/>
    </row>
    <row r="67" ht="15.75" customHeight="1">
      <c r="A67" s="22"/>
      <c r="B67" s="3"/>
      <c r="C67" s="3"/>
      <c r="D67" s="3"/>
      <c r="E67" s="34" t="s">
        <v>74</v>
      </c>
      <c r="F67" s="34" t="s">
        <v>75</v>
      </c>
    </row>
    <row r="68" ht="15.75" customHeight="1">
      <c r="A68" s="35" t="s">
        <v>78</v>
      </c>
      <c r="B68" s="30"/>
      <c r="C68" s="30"/>
      <c r="D68" s="31"/>
      <c r="E68" s="34">
        <f t="shared" ref="E68:F68" si="26">SUM(E69+E70)</f>
        <v>112164</v>
      </c>
      <c r="F68" s="34">
        <f t="shared" si="26"/>
        <v>112054</v>
      </c>
    </row>
    <row r="69" ht="15.75" customHeight="1">
      <c r="A69" s="29" t="s">
        <v>79</v>
      </c>
      <c r="B69" s="30"/>
      <c r="C69" s="30"/>
      <c r="D69" s="31"/>
      <c r="E69" s="10">
        <f>402+138</f>
        <v>540</v>
      </c>
      <c r="F69" s="10">
        <v>452.0</v>
      </c>
    </row>
    <row r="70" ht="15.75" customHeight="1">
      <c r="A70" s="29" t="s">
        <v>80</v>
      </c>
      <c r="B70" s="30"/>
      <c r="C70" s="30"/>
      <c r="D70" s="31"/>
      <c r="E70" s="10">
        <v>111624.0</v>
      </c>
      <c r="F70" s="10">
        <v>111602.0</v>
      </c>
    </row>
    <row r="71" ht="15.75" customHeight="1">
      <c r="F71" s="21">
        <f>E68-F68-E65</f>
        <v>0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:F3"/>
    <mergeCell ref="A63:D63"/>
    <mergeCell ref="A64:D64"/>
    <mergeCell ref="A65:D65"/>
    <mergeCell ref="A68:D68"/>
    <mergeCell ref="A69:D69"/>
    <mergeCell ref="A70:D70"/>
  </mergeCells>
  <printOptions/>
  <pageMargins bottom="0.75" footer="0.0" header="0.0" left="0.7" right="0.7" top="0.75"/>
  <pageSetup paperSize="9" scale="8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2021-12-27T17:21:35Z</dcterms:created>
  <dc:creator>Microsoft Office User</dc:creator>
</cp:coreProperties>
</file>